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C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13" authorId="0">
      <text>
        <r>
          <rPr>
            <sz val="10"/>
            <rFont val="Arial"/>
            <family val="2"/>
          </rPr>
          <t xml:space="preserve">Costs no single product causes and that would NOT disappear if a product were dropped. Never charged to a product.</t>
        </r>
      </text>
    </comment>
    <comment ref="A59" authorId="0">
      <text>
        <r>
          <rPr>
            <sz val="10"/>
            <rFont val="Arial"/>
            <family val="2"/>
          </rPr>
          <t xml:space="preserve">Drops the product the blanket rate flagged. You lose that product's TRUE (activity-based) contribution. Common fixed cost stays.</t>
        </r>
      </text>
    </comment>
    <comment ref="B12" authorId="0">
      <text>
        <r>
          <rPr>
            <sz val="10"/>
            <rFont val="Arial"/>
            <family val="2"/>
          </rPr>
          <t xml:space="preserve">Total overhead for the period. Split below into common (no product causes it) and activity-driven.</t>
        </r>
      </text>
    </comment>
    <comment ref="B25" authorId="0">
      <text>
        <r>
          <rPr>
            <sz val="10"/>
            <rFont val="Arial"/>
            <family val="2"/>
          </rPr>
          <t xml:space="preserve">Total overhead divided by total labor hours — the single rate applied to everything.</t>
        </r>
      </text>
    </comment>
    <comment ref="B60" authorId="0">
      <text>
        <r>
          <rPr>
            <sz val="10"/>
            <rFont val="Arial"/>
            <family val="2"/>
          </rPr>
          <t xml:space="preserve">Negative = cutting the blanket-rate 'loser' makes the company WORSE. That is the death-spiral trap.</t>
        </r>
      </text>
    </comment>
  </commentList>
</comments>
</file>

<file path=xl/sharedStrings.xml><?xml version="1.0" encoding="utf-8"?>
<sst xmlns="http://schemas.openxmlformats.org/spreadsheetml/2006/main" count="66" uniqueCount="54">
  <si>
    <t xml:space="preserve">FF-PM-002  ·  The Allocation Trap — Blanket Rate vs. Activity-Based Costing</t>
  </si>
  <si>
    <t xml:space="preserve">Enter your own numbers in the gold cells. Everything else updates automatically.</t>
  </si>
  <si>
    <t xml:space="preserve">1 · YOUR INPUTS</t>
  </si>
  <si>
    <t xml:space="preserve">Product data</t>
  </si>
  <si>
    <t xml:space="preserve">Product A</t>
  </si>
  <si>
    <t xml:space="preserve">Product B</t>
  </si>
  <si>
    <t xml:space="preserve">Total</t>
  </si>
  <si>
    <t xml:space="preserve">Units sold</t>
  </si>
  <si>
    <t xml:space="preserve">Price each</t>
  </si>
  <si>
    <t xml:space="preserve">Materials cost each</t>
  </si>
  <si>
    <t xml:space="preserve">Labor rate ($/hr)</t>
  </si>
  <si>
    <t xml:space="preserve">Labor hours each</t>
  </si>
  <si>
    <t xml:space="preserve">Total manufacturing overhead</t>
  </si>
  <si>
    <t xml:space="preserve">   of which: common fixed cost (rent, admin)</t>
  </si>
  <si>
    <t xml:space="preserve">   activity-driven overhead (to charge by work)</t>
  </si>
  <si>
    <t xml:space="preserve">Activity pools</t>
  </si>
  <si>
    <t xml:space="preserve">Pool cost</t>
  </si>
  <si>
    <t xml:space="preserve">Driver units: A</t>
  </si>
  <si>
    <t xml:space="preserve">Driver units: B</t>
  </si>
  <si>
    <t xml:space="preserve">Machine support  (machine hrs)</t>
  </si>
  <si>
    <t xml:space="preserve">Setups  (# of setups)</t>
  </si>
  <si>
    <t xml:space="preserve">Engineering  (# of jobs)</t>
  </si>
  <si>
    <t xml:space="preserve">Sum of pool costs (should equal activity-driven OH)</t>
  </si>
  <si>
    <t xml:space="preserve">Check: pools = activity-driven overhead?</t>
  </si>
  <si>
    <t xml:space="preserve">2 · BLANKET RATE VIEW  (one rate, by labor hours)</t>
  </si>
  <si>
    <t xml:space="preserve">Total labor hours</t>
  </si>
  <si>
    <t xml:space="preserve">Blanket overhead rate ($/labor hr)</t>
  </si>
  <si>
    <t xml:space="preserve">Blanket-rate P&amp;L</t>
  </si>
  <si>
    <t xml:space="preserve">Sales</t>
  </si>
  <si>
    <t xml:space="preserve">Materials</t>
  </si>
  <si>
    <t xml:space="preserve">Labor</t>
  </si>
  <si>
    <t xml:space="preserve">Overhead (hrs x rate)</t>
  </si>
  <si>
    <t xml:space="preserve">Product profit</t>
  </si>
  <si>
    <t xml:space="preserve">Blanket rate says: WORST product →</t>
  </si>
  <si>
    <t xml:space="preserve">3 · ACTIVITY-BASED VIEW  (charge by the work each product uses)</t>
  </si>
  <si>
    <t xml:space="preserve">Activity rates</t>
  </si>
  <si>
    <t xml:space="preserve">Rate</t>
  </si>
  <si>
    <t xml:space="preserve">Charged to A</t>
  </si>
  <si>
    <t xml:space="preserve">Charged to B</t>
  </si>
  <si>
    <t xml:space="preserve">Machine support</t>
  </si>
  <si>
    <t xml:space="preserve">Setups</t>
  </si>
  <si>
    <t xml:space="preserve">Engineering</t>
  </si>
  <si>
    <t xml:space="preserve">Activity-based P&amp;L</t>
  </si>
  <si>
    <t xml:space="preserve">Product profit (before common cost)</t>
  </si>
  <si>
    <t xml:space="preserve">Common fixed cost (rent, admin)</t>
  </si>
  <si>
    <t xml:space="preserve">Company profit</t>
  </si>
  <si>
    <t xml:space="preserve">Activity view says: REAL loser →</t>
  </si>
  <si>
    <t xml:space="preserve">4 · THE VERDICT</t>
  </si>
  <si>
    <t xml:space="preserve">Cost of cutting the blanket-rate 'loser'</t>
  </si>
  <si>
    <t xml:space="preserve">Company profit now (both products)</t>
  </si>
  <si>
    <t xml:space="preserve">Company profit if you DROP the blanket-rate loser</t>
  </si>
  <si>
    <t xml:space="preserve">Impact of the cut</t>
  </si>
  <si>
    <t xml:space="preserve">FinanceFrameworks · FF-PM-002 · Informational and reference use only. Adapt to your own environment.</t>
  </si>
  <si>
    <t xml:space="preserve">Gold cells = your inputs.  Black = calculated.  Do not type in calculated cells.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</si>
</sst>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\$#,##0;&quot;($&quot;#,##0\);\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2"/>
      <color rgb="FF111A2E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C0392B"/>
      <name val="Arial"/>
      <family val="0"/>
      <charset val="1"/>
    </font>
    <font>
      <b val="true"/>
      <sz val="12"/>
      <color rgb="FFC0392B"/>
      <name val="Arial"/>
      <family val="0"/>
      <charset val="1"/>
    </font>
    <font>
      <i val="true"/>
      <sz val="9"/>
      <color rgb="FF999999"/>
      <name val="Arial"/>
      <family val="0"/>
      <charset val="1"/>
    </font>
    <font>
      <i val="true"/>
      <sz val="9"/>
      <color rgb="FF0000FF"/>
      <name val="Arial"/>
      <family val="0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11A2E"/>
        <bgColor rgb="FF000000"/>
      </patternFill>
    </fill>
    <fill>
      <patternFill patternType="solid">
        <fgColor rgb="FFF3E4C0"/>
        <bgColor rgb="FFFBEEE9"/>
      </patternFill>
    </fill>
    <fill>
      <patternFill patternType="solid">
        <fgColor rgb="FFF4F5F7"/>
        <bgColor rgb="FFFBEEE9"/>
      </patternFill>
    </fill>
    <fill>
      <patternFill patternType="solid">
        <fgColor rgb="FFFFF8E1"/>
        <bgColor rgb="FFFBEEE9"/>
      </patternFill>
    </fill>
    <fill>
      <patternFill patternType="solid">
        <fgColor rgb="FFFBEEE9"/>
        <bgColor rgb="FFF4F5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F4F5F7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BEEE9"/>
      <rgbColor rgb="FF99CCFF"/>
      <rgbColor rgb="FFFF99CC"/>
      <rgbColor rgb="FFCC99FF"/>
      <rgbColor rgb="FFF3E4C0"/>
      <rgbColor rgb="FF3366FF"/>
      <rgbColor rgb="FF33CCCC"/>
      <rgbColor rgb="FF99CC00"/>
      <rgbColor rgb="FFFFCC00"/>
      <rgbColor rgb="FFFF9900"/>
      <rgbColor rgb="FFFF6600"/>
      <rgbColor rgb="FF555555"/>
      <rgbColor rgb="FF999999"/>
      <rgbColor rgb="FF003366"/>
      <rgbColor rgb="FF339966"/>
      <rgbColor rgb="FF111A2E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4" min="2" style="0" width="15"/>
    <col collapsed="false" customWidth="true" hidden="false" outlineLevel="0" max="5" min="5" style="0" width="3"/>
    <col collapsed="false" customWidth="true" hidden="false" outlineLevel="0" max="8" min="6" style="0" width="1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1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</row>
    <row r="6" customFormat="false" ht="15" hidden="false" customHeight="false" outlineLevel="0" collapsed="false">
      <c r="A6" s="6" t="s">
        <v>7</v>
      </c>
      <c r="B6" s="7" t="n">
        <v>3000</v>
      </c>
      <c r="C6" s="7" t="n">
        <v>600</v>
      </c>
      <c r="D6" s="8" t="n">
        <f aca="false">B6+C6</f>
        <v>3600</v>
      </c>
    </row>
    <row r="7" customFormat="false" ht="15" hidden="false" customHeight="false" outlineLevel="0" collapsed="false">
      <c r="A7" s="6" t="s">
        <v>8</v>
      </c>
      <c r="B7" s="9" t="n">
        <v>95</v>
      </c>
      <c r="C7" s="9" t="n">
        <v>260</v>
      </c>
      <c r="D7" s="6"/>
    </row>
    <row r="8" customFormat="false" ht="15" hidden="false" customHeight="false" outlineLevel="0" collapsed="false">
      <c r="A8" s="6" t="s">
        <v>9</v>
      </c>
      <c r="B8" s="9" t="n">
        <v>18</v>
      </c>
      <c r="C8" s="9" t="n">
        <v>44</v>
      </c>
      <c r="D8" s="6"/>
    </row>
    <row r="9" customFormat="false" ht="15" hidden="false" customHeight="false" outlineLevel="0" collapsed="false">
      <c r="A9" s="6" t="s">
        <v>10</v>
      </c>
      <c r="B9" s="9" t="n">
        <v>25</v>
      </c>
      <c r="C9" s="9" t="n">
        <v>25</v>
      </c>
      <c r="D9" s="6"/>
    </row>
    <row r="10" customFormat="false" ht="15" hidden="false" customHeight="false" outlineLevel="0" collapsed="false">
      <c r="A10" s="6" t="s">
        <v>11</v>
      </c>
      <c r="B10" s="7" t="n">
        <v>2</v>
      </c>
      <c r="C10" s="7" t="n">
        <v>4</v>
      </c>
      <c r="D10" s="6"/>
    </row>
    <row r="12" customFormat="false" ht="15" hidden="false" customHeight="false" outlineLevel="0" collapsed="false">
      <c r="A12" s="10" t="s">
        <v>12</v>
      </c>
      <c r="B12" s="9" t="n">
        <v>252000</v>
      </c>
      <c r="C12" s="6"/>
      <c r="D12" s="6"/>
    </row>
    <row r="13" customFormat="false" ht="15" hidden="false" customHeight="false" outlineLevel="0" collapsed="false">
      <c r="A13" s="11" t="s">
        <v>13</v>
      </c>
      <c r="B13" s="9" t="n">
        <v>72000</v>
      </c>
      <c r="C13" s="6"/>
      <c r="D13" s="6"/>
    </row>
    <row r="14" customFormat="false" ht="15" hidden="false" customHeight="false" outlineLevel="0" collapsed="false">
      <c r="A14" s="11" t="s">
        <v>14</v>
      </c>
      <c r="B14" s="12" t="n">
        <f aca="false">B12-B13</f>
        <v>180000</v>
      </c>
      <c r="C14" s="6"/>
      <c r="D14" s="6"/>
    </row>
    <row r="16" customFormat="false" ht="15" hidden="false" customHeight="false" outlineLevel="0" collapsed="false">
      <c r="A16" s="4" t="s">
        <v>15</v>
      </c>
      <c r="B16" s="5" t="s">
        <v>16</v>
      </c>
      <c r="C16" s="5" t="s">
        <v>17</v>
      </c>
      <c r="D16" s="5" t="s">
        <v>18</v>
      </c>
    </row>
    <row r="17" customFormat="false" ht="15" hidden="false" customHeight="false" outlineLevel="0" collapsed="false">
      <c r="A17" s="6" t="s">
        <v>19</v>
      </c>
      <c r="B17" s="9" t="n">
        <v>36000</v>
      </c>
      <c r="C17" s="7" t="n">
        <v>6000</v>
      </c>
      <c r="D17" s="7" t="n">
        <v>1200</v>
      </c>
    </row>
    <row r="18" customFormat="false" ht="15" hidden="false" customHeight="false" outlineLevel="0" collapsed="false">
      <c r="A18" s="6" t="s">
        <v>20</v>
      </c>
      <c r="B18" s="9" t="n">
        <v>90000</v>
      </c>
      <c r="C18" s="7" t="n">
        <v>12</v>
      </c>
      <c r="D18" s="7" t="n">
        <v>48</v>
      </c>
    </row>
    <row r="19" customFormat="false" ht="15" hidden="false" customHeight="false" outlineLevel="0" collapsed="false">
      <c r="A19" s="6" t="s">
        <v>21</v>
      </c>
      <c r="B19" s="9" t="n">
        <v>54000</v>
      </c>
      <c r="C19" s="7" t="n">
        <v>5</v>
      </c>
      <c r="D19" s="7" t="n">
        <v>25</v>
      </c>
    </row>
    <row r="20" customFormat="false" ht="15" hidden="false" customHeight="false" outlineLevel="0" collapsed="false">
      <c r="A20" s="13" t="s">
        <v>22</v>
      </c>
      <c r="B20" s="14" t="n">
        <f aca="false">SUM(B17:B19)</f>
        <v>180000</v>
      </c>
      <c r="C20" s="6"/>
      <c r="D20" s="6"/>
    </row>
    <row r="21" customFormat="false" ht="15" hidden="false" customHeight="false" outlineLevel="0" collapsed="false">
      <c r="A21" s="13" t="s">
        <v>23</v>
      </c>
      <c r="B21" s="15" t="str">
        <f aca="false">IF(B20=B14,"OK","FIX — mismatch")</f>
        <v>OK</v>
      </c>
      <c r="C21" s="6"/>
      <c r="D21" s="6"/>
    </row>
    <row r="23" customFormat="false" ht="21.75" hidden="false" customHeight="true" outlineLevel="0" collapsed="false">
      <c r="A23" s="3" t="s">
        <v>24</v>
      </c>
      <c r="B23" s="3"/>
      <c r="C23" s="3"/>
      <c r="D23" s="3"/>
    </row>
    <row r="24" customFormat="false" ht="15" hidden="false" customHeight="false" outlineLevel="0" collapsed="false">
      <c r="A24" s="6" t="s">
        <v>25</v>
      </c>
      <c r="B24" s="8" t="n">
        <f aca="false">B6*B10</f>
        <v>6000</v>
      </c>
      <c r="C24" s="8" t="n">
        <f aca="false">C6*C10</f>
        <v>2400</v>
      </c>
      <c r="D24" s="16" t="n">
        <f aca="false">B24+C24</f>
        <v>8400</v>
      </c>
    </row>
    <row r="25" customFormat="false" ht="15" hidden="false" customHeight="false" outlineLevel="0" collapsed="false">
      <c r="A25" s="6" t="s">
        <v>26</v>
      </c>
      <c r="B25" s="12" t="n">
        <f aca="false">B12/D24</f>
        <v>30</v>
      </c>
      <c r="C25" s="6"/>
      <c r="D25" s="6"/>
    </row>
    <row r="27" customFormat="false" ht="15" hidden="false" customHeight="false" outlineLevel="0" collapsed="false">
      <c r="A27" s="4" t="s">
        <v>27</v>
      </c>
      <c r="B27" s="5" t="s">
        <v>4</v>
      </c>
      <c r="C27" s="5" t="s">
        <v>5</v>
      </c>
      <c r="D27" s="5" t="s">
        <v>6</v>
      </c>
    </row>
    <row r="28" customFormat="false" ht="15" hidden="false" customHeight="false" outlineLevel="0" collapsed="false">
      <c r="A28" s="6" t="s">
        <v>28</v>
      </c>
      <c r="B28" s="17" t="n">
        <f aca="false">B6*B7</f>
        <v>285000</v>
      </c>
      <c r="C28" s="17" t="n">
        <f aca="false">C6*C7</f>
        <v>156000</v>
      </c>
      <c r="D28" s="17" t="n">
        <f aca="false">B28+C28</f>
        <v>441000</v>
      </c>
    </row>
    <row r="29" customFormat="false" ht="15" hidden="false" customHeight="false" outlineLevel="0" collapsed="false">
      <c r="A29" s="6" t="s">
        <v>29</v>
      </c>
      <c r="B29" s="17" t="n">
        <f aca="false">-B6*B8</f>
        <v>-54000</v>
      </c>
      <c r="C29" s="17" t="n">
        <f aca="false">-C6*C8</f>
        <v>-26400</v>
      </c>
      <c r="D29" s="17" t="n">
        <f aca="false">B29+C29</f>
        <v>-80400</v>
      </c>
    </row>
    <row r="30" customFormat="false" ht="15" hidden="false" customHeight="false" outlineLevel="0" collapsed="false">
      <c r="A30" s="6" t="s">
        <v>30</v>
      </c>
      <c r="B30" s="17" t="n">
        <f aca="false">-B24*B9</f>
        <v>-150000</v>
      </c>
      <c r="C30" s="17" t="n">
        <f aca="false">-C24*C9</f>
        <v>-60000</v>
      </c>
      <c r="D30" s="17" t="n">
        <f aca="false">B30+C30</f>
        <v>-210000</v>
      </c>
    </row>
    <row r="31" customFormat="false" ht="15" hidden="false" customHeight="false" outlineLevel="0" collapsed="false">
      <c r="A31" s="6" t="s">
        <v>31</v>
      </c>
      <c r="B31" s="17" t="n">
        <f aca="false">-B24*$B$25</f>
        <v>-180000</v>
      </c>
      <c r="C31" s="17" t="n">
        <f aca="false">-C24*$B$25</f>
        <v>-72000</v>
      </c>
      <c r="D31" s="17" t="n">
        <f aca="false">B31+C31</f>
        <v>-252000</v>
      </c>
    </row>
    <row r="32" customFormat="false" ht="15" hidden="false" customHeight="false" outlineLevel="0" collapsed="false">
      <c r="A32" s="18" t="s">
        <v>32</v>
      </c>
      <c r="B32" s="19" t="n">
        <f aca="false">SUM(B28:B31)</f>
        <v>-99000</v>
      </c>
      <c r="C32" s="19" t="n">
        <f aca="false">SUM(C28:C31)</f>
        <v>-2400</v>
      </c>
      <c r="D32" s="19" t="n">
        <f aca="false">B32+C32</f>
        <v>-101400</v>
      </c>
    </row>
    <row r="34" customFormat="false" ht="15" hidden="false" customHeight="false" outlineLevel="0" collapsed="false">
      <c r="A34" s="11" t="s">
        <v>33</v>
      </c>
      <c r="B34" s="20" t="str">
        <f aca="false">IF(B32&lt;C32,"Product A",IF(C32&lt;B32,"Product B","tie"))</f>
        <v>Product A</v>
      </c>
      <c r="C34" s="6"/>
      <c r="D34" s="6"/>
    </row>
    <row r="36" customFormat="false" ht="21.75" hidden="false" customHeight="true" outlineLevel="0" collapsed="false">
      <c r="A36" s="3" t="s">
        <v>34</v>
      </c>
      <c r="B36" s="3"/>
      <c r="C36" s="3"/>
      <c r="D36" s="3"/>
    </row>
    <row r="37" customFormat="false" ht="15" hidden="false" customHeight="false" outlineLevel="0" collapsed="false">
      <c r="A37" s="4" t="s">
        <v>35</v>
      </c>
      <c r="B37" s="5" t="s">
        <v>36</v>
      </c>
      <c r="C37" s="5" t="s">
        <v>37</v>
      </c>
      <c r="D37" s="5" t="s">
        <v>38</v>
      </c>
    </row>
    <row r="38" customFormat="false" ht="15" hidden="false" customHeight="false" outlineLevel="0" collapsed="false">
      <c r="A38" s="6" t="s">
        <v>39</v>
      </c>
      <c r="B38" s="17" t="n">
        <f aca="false">B17/(C17+D17)</f>
        <v>5</v>
      </c>
      <c r="C38" s="17" t="n">
        <f aca="false">B38*C17</f>
        <v>30000</v>
      </c>
      <c r="D38" s="17" t="n">
        <f aca="false">B38*D17</f>
        <v>6000</v>
      </c>
    </row>
    <row r="39" customFormat="false" ht="15" hidden="false" customHeight="false" outlineLevel="0" collapsed="false">
      <c r="A39" s="6" t="s">
        <v>40</v>
      </c>
      <c r="B39" s="17" t="n">
        <f aca="false">B18/(C18+D18)</f>
        <v>1500</v>
      </c>
      <c r="C39" s="17" t="n">
        <f aca="false">B39*C18</f>
        <v>18000</v>
      </c>
      <c r="D39" s="17" t="n">
        <f aca="false">B39*D18</f>
        <v>72000</v>
      </c>
    </row>
    <row r="40" customFormat="false" ht="15" hidden="false" customHeight="false" outlineLevel="0" collapsed="false">
      <c r="A40" s="6" t="s">
        <v>41</v>
      </c>
      <c r="B40" s="17" t="n">
        <f aca="false">B19/(C19+D19)</f>
        <v>1800</v>
      </c>
      <c r="C40" s="17" t="n">
        <f aca="false">B40*C19</f>
        <v>9000</v>
      </c>
      <c r="D40" s="17" t="n">
        <f aca="false">B40*D19</f>
        <v>45000</v>
      </c>
    </row>
    <row r="42" customFormat="false" ht="15" hidden="false" customHeight="false" outlineLevel="0" collapsed="false">
      <c r="A42" s="4" t="s">
        <v>42</v>
      </c>
      <c r="B42" s="5" t="s">
        <v>4</v>
      </c>
      <c r="C42" s="5" t="s">
        <v>5</v>
      </c>
      <c r="D42" s="5" t="s">
        <v>6</v>
      </c>
    </row>
    <row r="43" customFormat="false" ht="15" hidden="false" customHeight="false" outlineLevel="0" collapsed="false">
      <c r="A43" s="6" t="s">
        <v>28</v>
      </c>
      <c r="B43" s="17" t="n">
        <f aca="false">B6*B7</f>
        <v>285000</v>
      </c>
      <c r="C43" s="17" t="n">
        <f aca="false">C6*C7</f>
        <v>156000</v>
      </c>
      <c r="D43" s="17" t="n">
        <f aca="false">B43+C43</f>
        <v>441000</v>
      </c>
    </row>
    <row r="44" customFormat="false" ht="15" hidden="false" customHeight="false" outlineLevel="0" collapsed="false">
      <c r="A44" s="6" t="s">
        <v>29</v>
      </c>
      <c r="B44" s="17" t="n">
        <f aca="false">-B6*B8</f>
        <v>-54000</v>
      </c>
      <c r="C44" s="17" t="n">
        <f aca="false">-C6*C8</f>
        <v>-26400</v>
      </c>
      <c r="D44" s="17" t="n">
        <f aca="false">B44+C44</f>
        <v>-80400</v>
      </c>
    </row>
    <row r="45" customFormat="false" ht="15" hidden="false" customHeight="false" outlineLevel="0" collapsed="false">
      <c r="A45" s="6" t="s">
        <v>30</v>
      </c>
      <c r="B45" s="17" t="n">
        <f aca="false">-B24*B9</f>
        <v>-150000</v>
      </c>
      <c r="C45" s="17" t="n">
        <f aca="false">-C24*C9</f>
        <v>-60000</v>
      </c>
      <c r="D45" s="17" t="n">
        <f aca="false">B45+C45</f>
        <v>-210000</v>
      </c>
    </row>
    <row r="46" customFormat="false" ht="15" hidden="false" customHeight="false" outlineLevel="0" collapsed="false">
      <c r="A46" s="6" t="s">
        <v>39</v>
      </c>
      <c r="B46" s="17" t="n">
        <f aca="false">-C38</f>
        <v>-30000</v>
      </c>
      <c r="C46" s="17" t="n">
        <f aca="false">-D38</f>
        <v>-6000</v>
      </c>
      <c r="D46" s="17" t="n">
        <f aca="false">B46+C46</f>
        <v>-36000</v>
      </c>
    </row>
    <row r="47" customFormat="false" ht="15" hidden="false" customHeight="false" outlineLevel="0" collapsed="false">
      <c r="A47" s="6" t="s">
        <v>40</v>
      </c>
      <c r="B47" s="17" t="n">
        <f aca="false">-C39</f>
        <v>-18000</v>
      </c>
      <c r="C47" s="17" t="n">
        <f aca="false">-D39</f>
        <v>-72000</v>
      </c>
      <c r="D47" s="17" t="n">
        <f aca="false">B47+C47</f>
        <v>-90000</v>
      </c>
    </row>
    <row r="48" customFormat="false" ht="15" hidden="false" customHeight="false" outlineLevel="0" collapsed="false">
      <c r="A48" s="6" t="s">
        <v>41</v>
      </c>
      <c r="B48" s="17" t="n">
        <f aca="false">-C40</f>
        <v>-9000</v>
      </c>
      <c r="C48" s="17" t="n">
        <f aca="false">-D40</f>
        <v>-45000</v>
      </c>
      <c r="D48" s="17" t="n">
        <f aca="false">B48+C48</f>
        <v>-54000</v>
      </c>
    </row>
    <row r="49" customFormat="false" ht="15" hidden="false" customHeight="false" outlineLevel="0" collapsed="false">
      <c r="A49" s="18" t="s">
        <v>43</v>
      </c>
      <c r="B49" s="19" t="n">
        <f aca="false">SUM(B43:B48)</f>
        <v>24000</v>
      </c>
      <c r="C49" s="19" t="n">
        <f aca="false">SUM(C43:C48)</f>
        <v>-53400</v>
      </c>
      <c r="D49" s="19" t="n">
        <f aca="false">B49+C49</f>
        <v>-29400</v>
      </c>
    </row>
    <row r="50" customFormat="false" ht="15" hidden="false" customHeight="false" outlineLevel="0" collapsed="false">
      <c r="A50" s="6" t="s">
        <v>44</v>
      </c>
      <c r="B50" s="6"/>
      <c r="C50" s="6"/>
      <c r="D50" s="17" t="n">
        <f aca="false">-B13</f>
        <v>-72000</v>
      </c>
    </row>
    <row r="51" customFormat="false" ht="15" hidden="false" customHeight="false" outlineLevel="0" collapsed="false">
      <c r="A51" s="21" t="s">
        <v>45</v>
      </c>
      <c r="B51" s="22"/>
      <c r="C51" s="22"/>
      <c r="D51" s="23" t="n">
        <f aca="false">D49+D50</f>
        <v>-101400</v>
      </c>
    </row>
    <row r="53" customFormat="false" ht="15" hidden="false" customHeight="false" outlineLevel="0" collapsed="false">
      <c r="A53" s="11" t="s">
        <v>46</v>
      </c>
      <c r="B53" s="20" t="str">
        <f aca="false">IF(B49&lt;C49,"Product A",IF(C49&lt;B49,"Product B","tie"))</f>
        <v>Product B</v>
      </c>
      <c r="C53" s="6"/>
      <c r="D53" s="6"/>
    </row>
    <row r="55" customFormat="false" ht="21.75" hidden="false" customHeight="true" outlineLevel="0" collapsed="false">
      <c r="A55" s="3" t="s">
        <v>47</v>
      </c>
      <c r="B55" s="3"/>
      <c r="C55" s="3"/>
      <c r="D55" s="3"/>
      <c r="E55" s="3"/>
      <c r="F55" s="3"/>
      <c r="G55" s="3"/>
      <c r="H55" s="3"/>
    </row>
    <row r="56" customFormat="false" ht="39.75" hidden="false" customHeight="true" outlineLevel="0" collapsed="false">
      <c r="A56" s="24" t="str">
        <f aca="false">IF(IF(B32&lt;C32,"A","B")=IF(B49&lt;C49,"A","B"),"Both methods agree on the weakest product. Lower risk — but still confirm before cutting.","FLIP: the two methods disagree on which product is weakest. STOP. Do not cut on the blanket-rate number.")</f>
        <v>FLIP: the two methods disagree on which product is weakest. STOP. Do not cut on the blanket-rate number.</v>
      </c>
      <c r="B56" s="24"/>
      <c r="C56" s="24"/>
      <c r="D56" s="24"/>
      <c r="E56" s="24"/>
      <c r="F56" s="24"/>
      <c r="G56" s="24"/>
      <c r="H56" s="24"/>
    </row>
    <row r="57" customFormat="false" ht="15" hidden="false" customHeight="false" outlineLevel="0" collapsed="false">
      <c r="A57" s="4" t="s">
        <v>48</v>
      </c>
    </row>
    <row r="58" customFormat="false" ht="15" hidden="false" customHeight="false" outlineLevel="0" collapsed="false">
      <c r="A58" s="6" t="s">
        <v>49</v>
      </c>
      <c r="B58" s="17" t="n">
        <f aca="false">D51</f>
        <v>-101400</v>
      </c>
      <c r="C58" s="6"/>
      <c r="D58" s="6"/>
    </row>
    <row r="59" customFormat="false" ht="15" hidden="false" customHeight="false" outlineLevel="0" collapsed="false">
      <c r="A59" s="6" t="s">
        <v>50</v>
      </c>
      <c r="B59" s="17" t="n">
        <f aca="false">IF(B32&lt;C32,C49,B49)+D50</f>
        <v>-125400</v>
      </c>
      <c r="C59" s="6"/>
      <c r="D59" s="6"/>
    </row>
    <row r="60" customFormat="false" ht="15" hidden="false" customHeight="false" outlineLevel="0" collapsed="false">
      <c r="A60" s="18" t="s">
        <v>51</v>
      </c>
      <c r="B60" s="19" t="n">
        <f aca="false">B59-B58</f>
        <v>-24000</v>
      </c>
      <c r="C60" s="6"/>
      <c r="D60" s="6"/>
    </row>
    <row r="61" customFormat="false" ht="27.75" hidden="false" customHeight="true" outlineLevel="0" collapsed="false">
      <c r="A61" s="25" t="str">
        <f aca="false">IF(B60&lt;0,"Cutting the blanket-rate loser makes the company WORSE by this amount — the trap.","With these numbers the cut helps; the distortion is small here.")</f>
        <v>Cutting the blanket-rate loser makes the company WORSE by this amount — the trap.</v>
      </c>
      <c r="B61" s="25"/>
      <c r="C61" s="25"/>
      <c r="D61" s="25"/>
      <c r="E61" s="25"/>
      <c r="F61" s="25"/>
      <c r="G61" s="25"/>
      <c r="H61" s="25"/>
    </row>
    <row r="63" customFormat="false" ht="15" hidden="false" customHeight="false" outlineLevel="0" collapsed="false">
      <c r="A63" s="26" t="s">
        <v>52</v>
      </c>
      <c r="B63" s="26"/>
      <c r="C63" s="26"/>
      <c r="D63" s="26"/>
      <c r="E63" s="26"/>
      <c r="F63" s="26"/>
      <c r="G63" s="26"/>
      <c r="H63" s="26"/>
    </row>
    <row r="64" customFormat="false" ht="15" hidden="false" customHeight="false" outlineLevel="0" collapsed="false">
      <c r="A64" s="27" t="s">
        <v>53</v>
      </c>
    </row>
  </sheetData>
  <mergeCells count="9">
    <mergeCell ref="A1:H1"/>
    <mergeCell ref="A2:H2"/>
    <mergeCell ref="A4:H4"/>
    <mergeCell ref="A23:D23"/>
    <mergeCell ref="A36:D36"/>
    <mergeCell ref="A55:H55"/>
    <mergeCell ref="A56:H56"/>
    <mergeCell ref="A61:H61"/>
    <mergeCell ref="A63:H6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2026-05-29T14:20:31Z</dcterms:created>
  <dc:creator>openpyxl</dc:creator>
  <dc:description/>
  <dc:language>en-US</dc:language>
  <cp:lastModifiedBy/>
  <dcterms:modified xsi:type="dcterms:W3CDTF">2026-05-29T14:20:31Z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